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905"/>
  </bookViews>
  <sheets>
    <sheet name="350lux Fémhalogén" sheetId="1" r:id="rId1"/>
  </sheets>
  <definedNames>
    <definedName name="_xlnm.Print_Titles" localSheetId="0">'350lux Fémhalogén'!$2:$4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I31" i="1" s="1"/>
  <c r="H35" i="1" l="1"/>
  <c r="G35" i="1"/>
  <c r="H34" i="1"/>
  <c r="G34" i="1"/>
  <c r="H33" i="1"/>
  <c r="G33" i="1"/>
  <c r="H32" i="1"/>
  <c r="G32" i="1"/>
  <c r="H29" i="1"/>
  <c r="G29" i="1"/>
  <c r="H27" i="1"/>
  <c r="G27" i="1"/>
  <c r="H26" i="1"/>
  <c r="G26" i="1"/>
  <c r="H25" i="1"/>
  <c r="G25" i="1"/>
  <c r="H23" i="1"/>
  <c r="G23" i="1"/>
  <c r="H22" i="1"/>
  <c r="G22" i="1"/>
  <c r="H21" i="1"/>
  <c r="G21" i="1"/>
  <c r="H19" i="1"/>
  <c r="G19" i="1"/>
  <c r="H18" i="1"/>
  <c r="G18" i="1"/>
  <c r="H17" i="1"/>
  <c r="G17" i="1"/>
  <c r="H16" i="1"/>
  <c r="G16" i="1"/>
  <c r="H14" i="1"/>
  <c r="G14" i="1"/>
  <c r="H13" i="1"/>
  <c r="G13" i="1"/>
  <c r="H12" i="1"/>
  <c r="G12" i="1"/>
  <c r="H11" i="1"/>
  <c r="G11" i="1"/>
  <c r="H9" i="1"/>
  <c r="G9" i="1"/>
  <c r="H8" i="1"/>
  <c r="G8" i="1"/>
  <c r="H7" i="1"/>
  <c r="G7" i="1"/>
  <c r="H6" i="1"/>
  <c r="G6" i="1"/>
  <c r="I12" i="1" l="1"/>
  <c r="I8" i="1"/>
  <c r="I17" i="1"/>
  <c r="I34" i="1"/>
  <c r="I13" i="1"/>
  <c r="I29" i="1"/>
  <c r="I35" i="1"/>
  <c r="H36" i="1"/>
  <c r="I21" i="1"/>
  <c r="I26" i="1"/>
  <c r="I19" i="1"/>
  <c r="I22" i="1"/>
  <c r="I25" i="1"/>
  <c r="I27" i="1"/>
  <c r="G36" i="1"/>
  <c r="I33" i="1"/>
  <c r="I9" i="1"/>
  <c r="I16" i="1"/>
  <c r="I18" i="1"/>
  <c r="I32" i="1"/>
  <c r="I11" i="1"/>
  <c r="I7" i="1"/>
  <c r="I14" i="1"/>
  <c r="I23" i="1"/>
  <c r="I6" i="1"/>
  <c r="I36" i="1" l="1"/>
</calcChain>
</file>

<file path=xl/sharedStrings.xml><?xml version="1.0" encoding="utf-8"?>
<sst xmlns="http://schemas.openxmlformats.org/spreadsheetml/2006/main" count="73" uniqueCount="54">
  <si>
    <t>Költségvetés</t>
  </si>
  <si>
    <t>Nagypálya (68x105m)</t>
  </si>
  <si>
    <t>Megnevezés</t>
  </si>
  <si>
    <t>Föld munkák</t>
  </si>
  <si>
    <t>Földkiemelés, elszállítással, 20 km deponálással</t>
  </si>
  <si>
    <r>
      <t>m</t>
    </r>
    <r>
      <rPr>
        <vertAlign val="superscript"/>
        <sz val="8"/>
        <rFont val="Arial"/>
        <family val="2"/>
        <charset val="238"/>
      </rPr>
      <t>3</t>
    </r>
  </si>
  <si>
    <t xml:space="preserve">Lámpaoszlop alapozás készítése, gyári alapvasalattal, gyártói alapozási terv szerint, betonozással, kompletten, 20m-es oszlophoz </t>
  </si>
  <si>
    <t>tétel</t>
  </si>
  <si>
    <t xml:space="preserve">Árok ásás 0,8x0,4m visszatöltéssel, tömörítéssel </t>
  </si>
  <si>
    <t xml:space="preserve">m </t>
  </si>
  <si>
    <t xml:space="preserve">Árok ásás 1,0 x0,6m visszatöltéssel, tömörítéssel </t>
  </si>
  <si>
    <t xml:space="preserve">Kábeltartó szerkezetek, erősáramú védőcsövek </t>
  </si>
  <si>
    <t xml:space="preserve">Lépésálló műanyag gégecső Fi 50mm, oszlophoz történő kábelbevezetéshez </t>
  </si>
  <si>
    <t>Kábeljelző szalag</t>
  </si>
  <si>
    <t>Kábel fedlap</t>
  </si>
  <si>
    <t>Kábelbújtatás</t>
  </si>
  <si>
    <t xml:space="preserve">Kábelek, szereléssel, kábelvég kiképzéssel, bekötéssel </t>
  </si>
  <si>
    <t xml:space="preserve">NYY-J 5x25mm2 </t>
  </si>
  <si>
    <t xml:space="preserve">NYY-J 5x35mm2 </t>
  </si>
  <si>
    <t xml:space="preserve">NYY-J 3x2,5mm2 </t>
  </si>
  <si>
    <t xml:space="preserve">MBCu 3x1,5mm2 (oszlopban) </t>
  </si>
  <si>
    <t xml:space="preserve">Lámpatestek kompenzált kivitelben, fényforrással, kompletten, felszereléssel </t>
  </si>
  <si>
    <t xml:space="preserve">db </t>
  </si>
  <si>
    <t xml:space="preserve">Szerelési anyagok, egyéb tételek </t>
  </si>
  <si>
    <t xml:space="preserve">Földelőrúd, 3m 20mm FeZn leveréssel, talajminőségtől függően opcióban földfúrással </t>
  </si>
  <si>
    <t>Földelő vezető kötésekkel, RD 8</t>
  </si>
  <si>
    <t xml:space="preserve">Lámpatestek beüzemelése, lámpatest éjszakai beállítása fénytechnikai méréshez </t>
  </si>
  <si>
    <t>Elosztó berendezések</t>
  </si>
  <si>
    <t>Főelosztó-, biztosító- és kapcsolószekrény félpálya kapcsolással</t>
  </si>
  <si>
    <t xml:space="preserve">tétel </t>
  </si>
  <si>
    <t>Dokumentálás</t>
  </si>
  <si>
    <t xml:space="preserve"> Érintésvédelmi mérés és jegyzőkönyv készítés </t>
  </si>
  <si>
    <t xml:space="preserve"> Kábelek szigetelési ellenállásának mérése </t>
  </si>
  <si>
    <t xml:space="preserve"> Megvalósulási terv készítése digitális formátumban </t>
  </si>
  <si>
    <t xml:space="preserve"> Fénytechnikai ellenőrző mérés és jegyzőkönyv készítése </t>
  </si>
  <si>
    <t>Mindösszesen:</t>
  </si>
  <si>
    <t>adatok forintban.</t>
  </si>
  <si>
    <t>Anyag nettó egységár</t>
  </si>
  <si>
    <t>Díj nettó egységár</t>
  </si>
  <si>
    <t>Anyag nettó összesen</t>
  </si>
  <si>
    <t>Díj nettó összesen</t>
  </si>
  <si>
    <t>Nettó összesen</t>
  </si>
  <si>
    <t>mennyi-ség</t>
  </si>
  <si>
    <t>mennyi-ségi egység</t>
  </si>
  <si>
    <t>A fenti adatok csak tájékoztató jellegűek, a szükséges munkák, azok mennyiségeinek és díjainak pontos meghatározása Vállalkozó feladata és felelőssége.</t>
  </si>
  <si>
    <t>A sárgított mezők pontosítása a helyszínen mindenképp szükséges.</t>
  </si>
  <si>
    <t>A megvilágítási érték minden esetben el kell, hogy érje a 350 lux átlagos értéket.</t>
  </si>
  <si>
    <t xml:space="preserve">Tüzihorganyzott acél oszlop, 20m magas talpas kivitel, közvilágítási összekötő- és biztosító szekrénnyel, betonalappal fényvetőtartóval kialakítva </t>
  </si>
  <si>
    <t>2000W fémhalogén fényvető, aszimmetrikus lámpatest keskenyen és szélesen sugárzó kivitel,  káprázást gátló elemmel és min. 200.000 lm fényáramú nagynyomású fém halogén fényforrással, IP66 védettséggel, nyomáskiegyenlítő készülékkel, szögbeállító tárcsával, pl.: LIGHTMASTER MAX 2000W, vagy műszakilag és esztétikailag egyenértékű.</t>
  </si>
  <si>
    <t>Oszlop mellé állított működtető- biztosító- és elosztószekrény elhelyezése, IP 43-65 védettséggel, bekötés és áramköri elemekkel, Sportvilágítási elosztó- és kapcsolószekrény szerelvényekkel komplett 6db 2000W fém halogén fényforráshoz</t>
  </si>
  <si>
    <t>Emelt helyi versenyszintű világítás fémhalogén fényforrással szerelt lámpatestekkel (Eátl&gt;350lux)</t>
  </si>
  <si>
    <t>Szükséges áram mennyisége: 3*160 A</t>
  </si>
  <si>
    <t>Tervezés, illetve tervek adaptálása digitális formában</t>
  </si>
  <si>
    <t>Amennyiben Vállalkozó fenti táblázatban az előre megadott műszaki tartalmon, vagy mennyiségen változtat, köteles azt külön jelezni és indokolni.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</si>
</sst>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47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right" vertical="center"/>
    </xf>
    <xf numFmtId="0" fontId="3" fillId="0" borderId="1" xfId="0" applyFont="1" applyBorder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4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4" fillId="0" borderId="15" xfId="0" applyFont="1" applyFill="1" applyBorder="1" applyAlignment="1"/>
    <xf numFmtId="0" fontId="4" fillId="0" borderId="16" xfId="0" applyFont="1" applyFill="1" applyBorder="1" applyAlignment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/>
    <xf numFmtId="4" fontId="9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8" fillId="0" borderId="1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11" fillId="0" borderId="0" xfId="0" applyFont="1"/>
    <xf numFmtId="3" fontId="5" fillId="0" borderId="6" xfId="0" applyNumberFormat="1" applyFont="1" applyFill="1" applyBorder="1" applyAlignment="1"/>
    <xf numFmtId="3" fontId="5" fillId="0" borderId="7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vertical="center" wrapText="1"/>
    </xf>
    <xf numFmtId="3" fontId="2" fillId="0" borderId="10" xfId="0" applyNumberFormat="1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vertical="center" wrapText="1"/>
    </xf>
    <xf numFmtId="3" fontId="7" fillId="0" borderId="14" xfId="0" applyNumberFormat="1" applyFont="1" applyFill="1" applyBorder="1" applyAlignment="1">
      <alignment horizontal="right" vertical="center" wrapText="1"/>
    </xf>
    <xf numFmtId="3" fontId="4" fillId="0" borderId="16" xfId="0" applyNumberFormat="1" applyFont="1" applyFill="1" applyBorder="1" applyAlignment="1"/>
    <xf numFmtId="3" fontId="4" fillId="0" borderId="17" xfId="0" applyNumberFormat="1" applyFont="1" applyFill="1" applyBorder="1" applyAlignment="1">
      <alignment horizontal="right"/>
    </xf>
    <xf numFmtId="3" fontId="2" fillId="0" borderId="18" xfId="0" applyNumberFormat="1" applyFont="1" applyFill="1" applyBorder="1"/>
    <xf numFmtId="3" fontId="4" fillId="0" borderId="19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center" wrapText="1"/>
    </xf>
    <xf numFmtId="3" fontId="1" fillId="0" borderId="9" xfId="0" applyNumberFormat="1" applyFont="1" applyFill="1" applyBorder="1" applyAlignment="1">
      <alignment vertical="center" wrapText="1"/>
    </xf>
    <xf numFmtId="3" fontId="1" fillId="0" borderId="1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I42"/>
  <sheetViews>
    <sheetView tabSelected="1" zoomScaleNormal="100" workbookViewId="0">
      <pane ySplit="4" topLeftCell="A26" activePane="bottomLeft" state="frozen"/>
      <selection pane="bottomLeft" sqref="A1:XFD1048576"/>
    </sheetView>
  </sheetViews>
  <sheetFormatPr defaultRowHeight="12.75" x14ac:dyDescent="0.2"/>
  <cols>
    <col min="1" max="1" width="2.5703125" style="24" customWidth="1"/>
    <col min="2" max="2" width="37.42578125" style="1" customWidth="1"/>
    <col min="3" max="3" width="9" style="2" customWidth="1"/>
    <col min="4" max="4" width="8.42578125" style="1" customWidth="1"/>
    <col min="5" max="9" width="10.5703125" customWidth="1"/>
  </cols>
  <sheetData>
    <row r="1" spans="1:9" ht="15.75" x14ac:dyDescent="0.25">
      <c r="A1" s="25" t="s">
        <v>0</v>
      </c>
      <c r="B1" s="26"/>
      <c r="C1" s="27"/>
      <c r="D1" s="26"/>
      <c r="E1" s="26"/>
      <c r="F1" s="26"/>
      <c r="G1" s="26"/>
      <c r="H1" s="26"/>
      <c r="I1" s="28" t="s">
        <v>36</v>
      </c>
    </row>
    <row r="2" spans="1:9" ht="15.75" x14ac:dyDescent="0.25">
      <c r="A2" s="25" t="s">
        <v>1</v>
      </c>
      <c r="B2" s="25"/>
      <c r="C2" s="25" t="s">
        <v>51</v>
      </c>
      <c r="D2" s="25"/>
      <c r="E2" s="25"/>
      <c r="F2" s="25"/>
      <c r="G2" s="25"/>
      <c r="H2" s="25"/>
      <c r="I2" s="25"/>
    </row>
    <row r="3" spans="1:9" ht="18.75" thickBot="1" x14ac:dyDescent="0.3">
      <c r="A3" s="29" t="s">
        <v>50</v>
      </c>
      <c r="B3" s="3"/>
      <c r="C3" s="3"/>
      <c r="D3" s="3"/>
      <c r="E3" s="3"/>
      <c r="F3" s="3"/>
      <c r="G3" s="3"/>
      <c r="H3" s="3"/>
      <c r="I3" s="3"/>
    </row>
    <row r="4" spans="1:9" s="7" customFormat="1" ht="34.5" thickBot="1" x14ac:dyDescent="0.25">
      <c r="A4" s="4"/>
      <c r="B4" s="5" t="s">
        <v>2</v>
      </c>
      <c r="C4" s="6" t="s">
        <v>42</v>
      </c>
      <c r="D4" s="5" t="s">
        <v>43</v>
      </c>
      <c r="E4" s="5" t="s">
        <v>37</v>
      </c>
      <c r="F4" s="5" t="s">
        <v>38</v>
      </c>
      <c r="G4" s="5" t="s">
        <v>39</v>
      </c>
      <c r="H4" s="5" t="s">
        <v>40</v>
      </c>
      <c r="I4" s="30" t="s">
        <v>41</v>
      </c>
    </row>
    <row r="5" spans="1:9" ht="12.75" customHeight="1" x14ac:dyDescent="0.2">
      <c r="A5" s="8" t="s">
        <v>3</v>
      </c>
      <c r="B5" s="9"/>
      <c r="C5" s="9"/>
      <c r="D5" s="9"/>
      <c r="E5" s="33"/>
      <c r="F5" s="33"/>
      <c r="G5" s="33"/>
      <c r="H5" s="33"/>
      <c r="I5" s="34"/>
    </row>
    <row r="6" spans="1:9" x14ac:dyDescent="0.2">
      <c r="A6" s="10"/>
      <c r="B6" s="31" t="s">
        <v>4</v>
      </c>
      <c r="C6" s="12">
        <v>60</v>
      </c>
      <c r="D6" s="13" t="s">
        <v>5</v>
      </c>
      <c r="E6" s="35"/>
      <c r="F6" s="35">
        <v>5000</v>
      </c>
      <c r="G6" s="35">
        <f>C6*E6</f>
        <v>0</v>
      </c>
      <c r="H6" s="35">
        <f>F6*C6</f>
        <v>300000</v>
      </c>
      <c r="I6" s="36">
        <f>G6+H6</f>
        <v>300000</v>
      </c>
    </row>
    <row r="7" spans="1:9" ht="33.75" x14ac:dyDescent="0.2">
      <c r="A7" s="10"/>
      <c r="B7" s="31" t="s">
        <v>6</v>
      </c>
      <c r="C7" s="11">
        <v>6</v>
      </c>
      <c r="D7" s="11" t="s">
        <v>7</v>
      </c>
      <c r="E7" s="35">
        <v>230400</v>
      </c>
      <c r="F7" s="35">
        <v>40000</v>
      </c>
      <c r="G7" s="35">
        <f>C7*E7</f>
        <v>1382400</v>
      </c>
      <c r="H7" s="35">
        <f>F7*C7</f>
        <v>240000</v>
      </c>
      <c r="I7" s="36">
        <f>G7+H7</f>
        <v>1622400</v>
      </c>
    </row>
    <row r="8" spans="1:9" s="1" customFormat="1" ht="11.25" x14ac:dyDescent="0.2">
      <c r="A8" s="10"/>
      <c r="B8" s="11" t="s">
        <v>8</v>
      </c>
      <c r="C8" s="31">
        <v>60</v>
      </c>
      <c r="D8" s="11" t="s">
        <v>9</v>
      </c>
      <c r="E8" s="35"/>
      <c r="F8" s="35">
        <v>4380</v>
      </c>
      <c r="G8" s="35">
        <f>C8*E8</f>
        <v>0</v>
      </c>
      <c r="H8" s="35">
        <f>F8*C8</f>
        <v>262800</v>
      </c>
      <c r="I8" s="36">
        <f>G8+H8</f>
        <v>262800</v>
      </c>
    </row>
    <row r="9" spans="1:9" x14ac:dyDescent="0.2">
      <c r="A9" s="10"/>
      <c r="B9" s="11" t="s">
        <v>10</v>
      </c>
      <c r="C9" s="31">
        <v>245</v>
      </c>
      <c r="D9" s="11" t="s">
        <v>9</v>
      </c>
      <c r="E9" s="35"/>
      <c r="F9" s="35">
        <v>4380</v>
      </c>
      <c r="G9" s="35">
        <f>C9*E9</f>
        <v>0</v>
      </c>
      <c r="H9" s="35">
        <f>F9*C9</f>
        <v>1073100</v>
      </c>
      <c r="I9" s="36">
        <f>G9+H9</f>
        <v>1073100</v>
      </c>
    </row>
    <row r="10" spans="1:9" s="1" customFormat="1" ht="11.25" x14ac:dyDescent="0.2">
      <c r="A10" s="14" t="s">
        <v>11</v>
      </c>
      <c r="B10" s="15"/>
      <c r="C10" s="16"/>
      <c r="D10" s="16"/>
      <c r="E10" s="37"/>
      <c r="F10" s="37"/>
      <c r="G10" s="37"/>
      <c r="H10" s="37"/>
      <c r="I10" s="38"/>
    </row>
    <row r="11" spans="1:9" s="1" customFormat="1" ht="22.5" x14ac:dyDescent="0.2">
      <c r="A11" s="10"/>
      <c r="B11" s="11" t="s">
        <v>12</v>
      </c>
      <c r="C11" s="31">
        <v>50</v>
      </c>
      <c r="D11" s="11" t="s">
        <v>9</v>
      </c>
      <c r="E11" s="35">
        <v>256</v>
      </c>
      <c r="F11" s="35">
        <v>150</v>
      </c>
      <c r="G11" s="35">
        <f>C11*E11</f>
        <v>12800</v>
      </c>
      <c r="H11" s="35">
        <f>F11*C11</f>
        <v>7500</v>
      </c>
      <c r="I11" s="36">
        <f>G11+H11</f>
        <v>20300</v>
      </c>
    </row>
    <row r="12" spans="1:9" x14ac:dyDescent="0.2">
      <c r="A12" s="10"/>
      <c r="B12" s="11" t="s">
        <v>13</v>
      </c>
      <c r="C12" s="31">
        <v>300</v>
      </c>
      <c r="D12" s="11" t="s">
        <v>9</v>
      </c>
      <c r="E12" s="35">
        <v>20</v>
      </c>
      <c r="F12" s="35">
        <v>25</v>
      </c>
      <c r="G12" s="35">
        <f>C12*E12</f>
        <v>6000</v>
      </c>
      <c r="H12" s="35">
        <f>F12*C12</f>
        <v>7500</v>
      </c>
      <c r="I12" s="36">
        <f t="shared" ref="I12:I14" si="0">G12+H12</f>
        <v>13500</v>
      </c>
    </row>
    <row r="13" spans="1:9" x14ac:dyDescent="0.2">
      <c r="A13" s="10"/>
      <c r="B13" s="11" t="s">
        <v>14</v>
      </c>
      <c r="C13" s="31">
        <v>300</v>
      </c>
      <c r="D13" s="11" t="s">
        <v>9</v>
      </c>
      <c r="E13" s="35">
        <v>338</v>
      </c>
      <c r="F13" s="35">
        <v>90</v>
      </c>
      <c r="G13" s="35">
        <f>C13*E13</f>
        <v>101400</v>
      </c>
      <c r="H13" s="35">
        <f>F13*C13</f>
        <v>27000</v>
      </c>
      <c r="I13" s="36">
        <f t="shared" si="0"/>
        <v>128400</v>
      </c>
    </row>
    <row r="14" spans="1:9" x14ac:dyDescent="0.2">
      <c r="A14" s="10"/>
      <c r="B14" s="11" t="s">
        <v>15</v>
      </c>
      <c r="C14" s="31">
        <v>14</v>
      </c>
      <c r="D14" s="11" t="s">
        <v>7</v>
      </c>
      <c r="E14" s="35"/>
      <c r="F14" s="35">
        <v>4980</v>
      </c>
      <c r="G14" s="35">
        <f>C14*E14</f>
        <v>0</v>
      </c>
      <c r="H14" s="35">
        <f>F14*C14</f>
        <v>69720</v>
      </c>
      <c r="I14" s="36">
        <f t="shared" si="0"/>
        <v>69720</v>
      </c>
    </row>
    <row r="15" spans="1:9" s="1" customFormat="1" ht="11.25" x14ac:dyDescent="0.2">
      <c r="A15" s="14" t="s">
        <v>16</v>
      </c>
      <c r="B15" s="15"/>
      <c r="C15" s="16"/>
      <c r="D15" s="16"/>
      <c r="E15" s="37"/>
      <c r="F15" s="37"/>
      <c r="G15" s="37"/>
      <c r="H15" s="37"/>
      <c r="I15" s="38"/>
    </row>
    <row r="16" spans="1:9" x14ac:dyDescent="0.2">
      <c r="A16" s="10"/>
      <c r="B16" s="11" t="s">
        <v>17</v>
      </c>
      <c r="C16" s="31">
        <v>60</v>
      </c>
      <c r="D16" s="11" t="s">
        <v>9</v>
      </c>
      <c r="E16" s="35">
        <v>3363</v>
      </c>
      <c r="F16" s="35">
        <v>500</v>
      </c>
      <c r="G16" s="35">
        <f>C16*E16</f>
        <v>201780</v>
      </c>
      <c r="H16" s="35">
        <f>C16*F16</f>
        <v>30000</v>
      </c>
      <c r="I16" s="36">
        <f>G16+H16</f>
        <v>231780</v>
      </c>
    </row>
    <row r="17" spans="1:9" x14ac:dyDescent="0.2">
      <c r="A17" s="10"/>
      <c r="B17" s="11" t="s">
        <v>18</v>
      </c>
      <c r="C17" s="31">
        <v>245</v>
      </c>
      <c r="D17" s="11" t="s">
        <v>9</v>
      </c>
      <c r="E17" s="35">
        <v>4979</v>
      </c>
      <c r="F17" s="35">
        <v>500</v>
      </c>
      <c r="G17" s="35">
        <f>C17*E17</f>
        <v>1219855</v>
      </c>
      <c r="H17" s="35">
        <f>C17*F17</f>
        <v>122500</v>
      </c>
      <c r="I17" s="36">
        <f>G17+H17</f>
        <v>1342355</v>
      </c>
    </row>
    <row r="18" spans="1:9" x14ac:dyDescent="0.2">
      <c r="A18" s="10"/>
      <c r="B18" s="11" t="s">
        <v>19</v>
      </c>
      <c r="C18" s="31">
        <v>305</v>
      </c>
      <c r="D18" s="11" t="s">
        <v>9</v>
      </c>
      <c r="E18" s="35">
        <v>216</v>
      </c>
      <c r="F18" s="35">
        <v>200</v>
      </c>
      <c r="G18" s="35">
        <f>C18*E18</f>
        <v>65880</v>
      </c>
      <c r="H18" s="35">
        <f>C18*F18</f>
        <v>61000</v>
      </c>
      <c r="I18" s="36">
        <f>G18+H18</f>
        <v>126880</v>
      </c>
    </row>
    <row r="19" spans="1:9" x14ac:dyDescent="0.2">
      <c r="A19" s="10"/>
      <c r="B19" s="11" t="s">
        <v>20</v>
      </c>
      <c r="C19" s="31">
        <v>1080</v>
      </c>
      <c r="D19" s="11" t="s">
        <v>9</v>
      </c>
      <c r="E19" s="35">
        <v>121</v>
      </c>
      <c r="F19" s="35">
        <v>200</v>
      </c>
      <c r="G19" s="35">
        <f>C19*E19</f>
        <v>130680</v>
      </c>
      <c r="H19" s="35">
        <f>C19*F19</f>
        <v>216000</v>
      </c>
      <c r="I19" s="36">
        <f>G19+H19</f>
        <v>346680</v>
      </c>
    </row>
    <row r="20" spans="1:9" s="1" customFormat="1" ht="11.25" customHeight="1" x14ac:dyDescent="0.2">
      <c r="A20" s="14" t="s">
        <v>21</v>
      </c>
      <c r="B20" s="15"/>
      <c r="C20" s="16"/>
      <c r="D20" s="16"/>
      <c r="E20" s="37"/>
      <c r="F20" s="37"/>
      <c r="G20" s="37"/>
      <c r="H20" s="37"/>
      <c r="I20" s="38"/>
    </row>
    <row r="21" spans="1:9" ht="38.25" customHeight="1" x14ac:dyDescent="0.2">
      <c r="A21" s="10"/>
      <c r="B21" s="11" t="s">
        <v>47</v>
      </c>
      <c r="C21" s="11">
        <v>6</v>
      </c>
      <c r="D21" s="11" t="s">
        <v>22</v>
      </c>
      <c r="E21" s="35">
        <v>1023300</v>
      </c>
      <c r="F21" s="35">
        <v>101563</v>
      </c>
      <c r="G21" s="35">
        <f>C21*E21</f>
        <v>6139800</v>
      </c>
      <c r="H21" s="35">
        <f>C21*F21</f>
        <v>609378</v>
      </c>
      <c r="I21" s="36">
        <f>G21+H21</f>
        <v>6749178</v>
      </c>
    </row>
    <row r="22" spans="1:9" ht="90" x14ac:dyDescent="0.2">
      <c r="A22" s="10"/>
      <c r="B22" s="11" t="s">
        <v>48</v>
      </c>
      <c r="C22" s="11">
        <v>36</v>
      </c>
      <c r="D22" s="11" t="s">
        <v>22</v>
      </c>
      <c r="E22" s="35">
        <v>221708</v>
      </c>
      <c r="F22" s="35">
        <v>16000</v>
      </c>
      <c r="G22" s="35">
        <f>C22*E22</f>
        <v>7981488</v>
      </c>
      <c r="H22" s="35">
        <f>C22*F22</f>
        <v>576000</v>
      </c>
      <c r="I22" s="36">
        <f>G22+H22</f>
        <v>8557488</v>
      </c>
    </row>
    <row r="23" spans="1:9" ht="62.25" customHeight="1" x14ac:dyDescent="0.2">
      <c r="A23" s="10"/>
      <c r="B23" s="11" t="s">
        <v>49</v>
      </c>
      <c r="C23" s="11">
        <v>6</v>
      </c>
      <c r="D23" s="11" t="s">
        <v>22</v>
      </c>
      <c r="E23" s="35">
        <v>400000</v>
      </c>
      <c r="F23" s="35">
        <v>70000</v>
      </c>
      <c r="G23" s="35">
        <f>C23*E23</f>
        <v>2400000</v>
      </c>
      <c r="H23" s="35">
        <f>C23*F23</f>
        <v>420000</v>
      </c>
      <c r="I23" s="36">
        <f>G23+H23</f>
        <v>2820000</v>
      </c>
    </row>
    <row r="24" spans="1:9" s="1" customFormat="1" ht="11.25" x14ac:dyDescent="0.2">
      <c r="A24" s="17" t="s">
        <v>23</v>
      </c>
      <c r="B24" s="15"/>
      <c r="C24" s="16"/>
      <c r="D24" s="16"/>
      <c r="E24" s="37"/>
      <c r="F24" s="37"/>
      <c r="G24" s="37"/>
      <c r="H24" s="37"/>
      <c r="I24" s="38"/>
    </row>
    <row r="25" spans="1:9" ht="22.5" x14ac:dyDescent="0.2">
      <c r="A25" s="10"/>
      <c r="B25" s="31" t="s">
        <v>24</v>
      </c>
      <c r="C25" s="11">
        <v>8</v>
      </c>
      <c r="D25" s="11" t="s">
        <v>22</v>
      </c>
      <c r="E25" s="35">
        <v>6336</v>
      </c>
      <c r="F25" s="35">
        <v>11280</v>
      </c>
      <c r="G25" s="35">
        <f>C25*E25</f>
        <v>50688</v>
      </c>
      <c r="H25" s="35">
        <f>C25*F25</f>
        <v>90240</v>
      </c>
      <c r="I25" s="36">
        <f t="shared" ref="I25:I27" si="1">G25+H25</f>
        <v>140928</v>
      </c>
    </row>
    <row r="26" spans="1:9" x14ac:dyDescent="0.2">
      <c r="A26" s="10"/>
      <c r="B26" s="11" t="s">
        <v>25</v>
      </c>
      <c r="C26" s="11">
        <v>42</v>
      </c>
      <c r="D26" s="11" t="s">
        <v>9</v>
      </c>
      <c r="E26" s="35">
        <v>675</v>
      </c>
      <c r="F26" s="35">
        <v>480</v>
      </c>
      <c r="G26" s="35">
        <f>C26*E26</f>
        <v>28350</v>
      </c>
      <c r="H26" s="35">
        <f>C26*F26</f>
        <v>20160</v>
      </c>
      <c r="I26" s="36">
        <f t="shared" si="1"/>
        <v>48510</v>
      </c>
    </row>
    <row r="27" spans="1:9" ht="22.5" x14ac:dyDescent="0.2">
      <c r="A27" s="10"/>
      <c r="B27" s="11" t="s">
        <v>26</v>
      </c>
      <c r="C27" s="11">
        <v>1</v>
      </c>
      <c r="D27" s="11" t="s">
        <v>7</v>
      </c>
      <c r="E27" s="35"/>
      <c r="F27" s="35">
        <v>180000</v>
      </c>
      <c r="G27" s="35">
        <f>C27*E27</f>
        <v>0</v>
      </c>
      <c r="H27" s="35">
        <f>C27*F27</f>
        <v>180000</v>
      </c>
      <c r="I27" s="36">
        <f t="shared" si="1"/>
        <v>180000</v>
      </c>
    </row>
    <row r="28" spans="1:9" s="1" customFormat="1" ht="11.25" x14ac:dyDescent="0.2">
      <c r="A28" s="17" t="s">
        <v>27</v>
      </c>
      <c r="B28" s="15"/>
      <c r="C28" s="16"/>
      <c r="D28" s="16"/>
      <c r="E28" s="37"/>
      <c r="F28" s="37"/>
      <c r="G28" s="37"/>
      <c r="H28" s="37"/>
      <c r="I28" s="38"/>
    </row>
    <row r="29" spans="1:9" ht="22.5" x14ac:dyDescent="0.2">
      <c r="A29" s="10"/>
      <c r="B29" s="11" t="s">
        <v>28</v>
      </c>
      <c r="C29" s="11">
        <v>1</v>
      </c>
      <c r="D29" s="11" t="s">
        <v>29</v>
      </c>
      <c r="E29" s="35">
        <v>202500</v>
      </c>
      <c r="F29" s="35">
        <v>25000</v>
      </c>
      <c r="G29" s="35">
        <f>C29*E29</f>
        <v>202500</v>
      </c>
      <c r="H29" s="35">
        <f>C29*F29</f>
        <v>25000</v>
      </c>
      <c r="I29" s="36">
        <f>G29+H29</f>
        <v>227500</v>
      </c>
    </row>
    <row r="30" spans="1:9" s="1" customFormat="1" ht="11.25" x14ac:dyDescent="0.2">
      <c r="A30" s="14" t="s">
        <v>30</v>
      </c>
      <c r="B30" s="15"/>
      <c r="C30" s="16"/>
      <c r="D30" s="16"/>
      <c r="E30" s="37"/>
      <c r="F30" s="37"/>
      <c r="G30" s="37"/>
      <c r="H30" s="37"/>
      <c r="I30" s="38"/>
    </row>
    <row r="31" spans="1:9" s="1" customFormat="1" ht="12.75" customHeight="1" x14ac:dyDescent="0.2">
      <c r="A31" s="14"/>
      <c r="B31" s="43" t="s">
        <v>52</v>
      </c>
      <c r="C31" s="43">
        <v>1</v>
      </c>
      <c r="D31" s="43" t="s">
        <v>29</v>
      </c>
      <c r="E31" s="44"/>
      <c r="F31" s="44">
        <v>150000</v>
      </c>
      <c r="G31" s="44">
        <f>C31*E31</f>
        <v>0</v>
      </c>
      <c r="H31" s="44">
        <f>C31*F31</f>
        <v>150000</v>
      </c>
      <c r="I31" s="45">
        <f t="shared" ref="I31" si="2">G31+H31</f>
        <v>150000</v>
      </c>
    </row>
    <row r="32" spans="1:9" x14ac:dyDescent="0.2">
      <c r="A32" s="10"/>
      <c r="B32" s="11" t="s">
        <v>31</v>
      </c>
      <c r="C32" s="11">
        <v>1</v>
      </c>
      <c r="D32" s="11" t="s">
        <v>29</v>
      </c>
      <c r="E32" s="35"/>
      <c r="F32" s="35">
        <v>47250</v>
      </c>
      <c r="G32" s="35">
        <f>C32*E32</f>
        <v>0</v>
      </c>
      <c r="H32" s="35">
        <f>C32*F32</f>
        <v>47250</v>
      </c>
      <c r="I32" s="36">
        <f t="shared" ref="I32:I35" si="3">G32+H32</f>
        <v>47250</v>
      </c>
    </row>
    <row r="33" spans="1:9" x14ac:dyDescent="0.2">
      <c r="A33" s="10"/>
      <c r="B33" s="11" t="s">
        <v>32</v>
      </c>
      <c r="C33" s="11">
        <v>1</v>
      </c>
      <c r="D33" s="11" t="s">
        <v>29</v>
      </c>
      <c r="E33" s="35"/>
      <c r="F33" s="35">
        <v>40500</v>
      </c>
      <c r="G33" s="35">
        <f>C33*E33</f>
        <v>0</v>
      </c>
      <c r="H33" s="35">
        <f>C33*F33</f>
        <v>40500</v>
      </c>
      <c r="I33" s="36">
        <f t="shared" si="3"/>
        <v>40500</v>
      </c>
    </row>
    <row r="34" spans="1:9" x14ac:dyDescent="0.2">
      <c r="A34" s="10"/>
      <c r="B34" s="11" t="s">
        <v>33</v>
      </c>
      <c r="C34" s="11">
        <v>1</v>
      </c>
      <c r="D34" s="11" t="s">
        <v>29</v>
      </c>
      <c r="E34" s="35"/>
      <c r="F34" s="35">
        <v>50000</v>
      </c>
      <c r="G34" s="35">
        <f>C34*E34</f>
        <v>0</v>
      </c>
      <c r="H34" s="35">
        <f>C34*F34</f>
        <v>50000</v>
      </c>
      <c r="I34" s="36">
        <f t="shared" si="3"/>
        <v>50000</v>
      </c>
    </row>
    <row r="35" spans="1:9" ht="22.5" x14ac:dyDescent="0.2">
      <c r="A35" s="10"/>
      <c r="B35" s="11" t="s">
        <v>34</v>
      </c>
      <c r="C35" s="11">
        <v>1</v>
      </c>
      <c r="D35" s="11" t="s">
        <v>29</v>
      </c>
      <c r="E35" s="35"/>
      <c r="F35" s="35">
        <v>47500</v>
      </c>
      <c r="G35" s="35">
        <f>C35*E35</f>
        <v>0</v>
      </c>
      <c r="H35" s="35">
        <f>C35*F35</f>
        <v>47500</v>
      </c>
      <c r="I35" s="36">
        <f t="shared" si="3"/>
        <v>47500</v>
      </c>
    </row>
    <row r="36" spans="1:9" ht="13.5" thickBot="1" x14ac:dyDescent="0.25">
      <c r="A36" s="18"/>
      <c r="B36" s="19"/>
      <c r="C36" s="19"/>
      <c r="D36" s="19"/>
      <c r="E36" s="39"/>
      <c r="F36" s="40" t="s">
        <v>35</v>
      </c>
      <c r="G36" s="41">
        <f>SUM(G6:G35)</f>
        <v>19923621</v>
      </c>
      <c r="H36" s="41">
        <f>SUM(H6:H35)</f>
        <v>4673148</v>
      </c>
      <c r="I36" s="42">
        <f>SUM(I6:I35)</f>
        <v>24596769</v>
      </c>
    </row>
    <row r="37" spans="1:9" x14ac:dyDescent="0.2">
      <c r="A37" s="20"/>
      <c r="B37" s="21"/>
      <c r="C37" s="22"/>
      <c r="D37" s="21"/>
      <c r="E37" s="21"/>
      <c r="F37" s="21"/>
      <c r="G37" s="21"/>
      <c r="H37" s="23"/>
      <c r="I37" s="46"/>
    </row>
    <row r="38" spans="1:9" x14ac:dyDescent="0.2">
      <c r="B38" s="32" t="s">
        <v>44</v>
      </c>
    </row>
    <row r="39" spans="1:9" x14ac:dyDescent="0.2">
      <c r="B39" s="32" t="s">
        <v>53</v>
      </c>
    </row>
    <row r="40" spans="1:9" x14ac:dyDescent="0.2">
      <c r="B40" s="32" t="s">
        <v>45</v>
      </c>
    </row>
    <row r="41" spans="1:9" x14ac:dyDescent="0.2">
      <c r="B41" s="32" t="s">
        <v>46</v>
      </c>
    </row>
    <row r="42" spans="1:9" x14ac:dyDescent="0.2">
      <c r="B42" s="32"/>
    </row>
  </sheetData>
  <pageMargins left="0.31496062992125984" right="0.31496062992125984" top="1.0236220472440944" bottom="0.98425196850393704" header="0.51181102362204722" footer="0.51181102362204722"/>
  <pageSetup paperSize="9" scale="87" orientation="portrait" horizontalDpi="300" verticalDpi="1200" r:id="rId1"/>
  <headerFooter alignWithMargins="0">
    <oddHeader>&amp;C&amp;G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350lux Fémhalogén</vt:lpstr>
      <vt:lpstr>'350lux Fémhalogén'!Nyomtatási_cím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Csuti György</dc:creator>
  <cp:lastModifiedBy>adatrögzítő</cp:lastModifiedBy>
  <cp:lastPrinted>2017-04-03T09:27:44Z</cp:lastPrinted>
  <dcterms:created xsi:type="dcterms:W3CDTF">2017-04-03T09:20:10Z</dcterms:created>
  <dcterms:modified xsi:type="dcterms:W3CDTF">2017-11-22T08:13:43Z</dcterms:modified>
</cp:coreProperties>
</file>